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ayback Calculator" sheetId="1" state="visible" r:id="rId1"/>
    <sheet name="Reference Example" sheetId="2" state="visible" r:id="rId2"/>
  </sheets>
  <definedNames>
    <definedName name="_xlnm.Print_Titles" localSheetId="0">'Payback Calculator'!$1:$4</definedName>
  </definedNames>
  <calcPr calcId="124519" fullCalcOnLoad="1"/>
</workbook>
</file>

<file path=xl/styles.xml><?xml version="1.0" encoding="utf-8"?>
<styleSheet xmlns="http://schemas.openxmlformats.org/spreadsheetml/2006/main">
  <numFmts count="9">
    <numFmt numFmtId="164" formatCode="0.0"/>
    <numFmt numFmtId="165" formatCode="&quot;$&quot;#,##0.00"/>
    <numFmt numFmtId="166" formatCode="&quot;$&quot;#,##0"/>
    <numFmt numFmtId="167" formatCode="0.0 &quot;hrs/wk&quot;"/>
    <numFmt numFmtId="168" formatCode="&quot;$&quot;#,##0.00 &quot;/wk&quot;"/>
    <numFmt numFmtId="169" formatCode="&quot;$&quot;#,##0.00 &quot;/mo&quot;"/>
    <numFmt numFmtId="170" formatCode="0.0 &quot;months&quot;"/>
    <numFmt numFmtId="171" formatCode="0 &quot;weeks&quot;"/>
    <numFmt numFmtId="172" formatCode="&quot;$&quot;#,##0 &quot;/wk&quot;"/>
  </numFmts>
  <fonts count="16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i val="1"/>
      <color rgb="00FFFFFF"/>
      <sz val="10"/>
    </font>
    <font>
      <name val="Calibri"/>
      <i val="1"/>
      <color rgb="001F3864"/>
      <sz val="9"/>
    </font>
    <font>
      <name val="Calibri"/>
      <b val="1"/>
      <color rgb="00FFFFFF"/>
      <sz val="12"/>
    </font>
    <font>
      <name val="Calibri"/>
      <b val="1"/>
      <color rgb="001F3864"/>
      <sz val="10"/>
    </font>
    <font>
      <name val="Calibri"/>
      <color rgb="00000000"/>
      <sz val="10"/>
    </font>
    <font>
      <name val="Calibri"/>
      <color rgb="00000000"/>
      <sz val="11"/>
    </font>
    <font>
      <name val="Calibri"/>
      <b val="1"/>
      <color rgb="001F3864"/>
      <sz val="11"/>
    </font>
    <font>
      <name val="Calibri"/>
      <b val="1"/>
      <color rgb="00000000"/>
      <sz val="12"/>
    </font>
    <font>
      <name val="Calibri"/>
      <b val="1"/>
      <color rgb="001F3864"/>
      <sz val="14"/>
    </font>
    <font>
      <name val="Calibri"/>
      <i val="1"/>
      <color rgb="001F3864"/>
      <sz val="10"/>
    </font>
    <font>
      <name val="Calibri"/>
      <b val="1"/>
      <color rgb="00000000"/>
      <sz val="10"/>
    </font>
    <font>
      <name val="Calibri"/>
      <i val="1"/>
      <color rgb="00FFFFFF"/>
      <sz val="9"/>
    </font>
    <font>
      <name val="Calibri"/>
      <b val="1"/>
      <color rgb="00FFFFFF"/>
      <sz val="14"/>
    </font>
    <font>
      <name val="Calibri"/>
      <b val="1"/>
      <color rgb="001F3864"/>
      <sz val="13"/>
    </font>
  </fonts>
  <fills count="9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2F2F2"/>
      </patternFill>
    </fill>
    <fill>
      <patternFill patternType="solid">
        <fgColor rgb="00FFF2CC"/>
      </patternFill>
    </fill>
    <fill>
      <patternFill patternType="solid">
        <fgColor rgb="00E2EFDA"/>
      </patternFill>
    </fill>
    <fill>
      <patternFill patternType="solid">
        <fgColor rgb="00FFFFFF"/>
      </patternFill>
    </fill>
  </fills>
  <borders count="6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  <border>
      <left/>
      <right/>
      <top style="thin">
        <color rgb="00BFBFBF"/>
      </top>
      <bottom/>
      <diagonal/>
    </border>
    <border>
      <left/>
      <right style="thin">
        <color rgb="00BFBFBF"/>
      </right>
      <top style="thin">
        <color rgb="00BFBFBF"/>
      </top>
      <bottom/>
      <diagonal/>
    </border>
    <border>
      <left/>
      <right/>
      <top style="thin">
        <color rgb="00BFBFBF"/>
      </top>
      <bottom style="thin">
        <color rgb="00BFBFBF"/>
      </bottom>
      <diagonal/>
    </border>
    <border>
      <left/>
      <right style="thin">
        <color rgb="00BFBFBF"/>
      </right>
      <top style="thin">
        <color rgb="00BFBFBF"/>
      </top>
      <bottom style="thin">
        <color rgb="00BFBFBF"/>
      </bottom>
      <diagonal/>
    </border>
  </borders>
  <cellStyleXfs count="1">
    <xf numFmtId="0" fontId="0" fillId="0" borderId="0"/>
  </cellStyleXfs>
  <cellXfs count="59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3" fillId="4" borderId="0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 wrapText="1"/>
    </xf>
    <xf numFmtId="0" fontId="5" fillId="4" borderId="1" applyAlignment="1" pivotButton="0" quotePrefix="0" xfId="0">
      <alignment horizontal="center" vertical="center" wrapText="1"/>
    </xf>
    <xf numFmtId="0" fontId="0" fillId="5" borderId="0" pivotButton="0" quotePrefix="0" xfId="0"/>
    <xf numFmtId="0" fontId="6" fillId="6" borderId="1" applyAlignment="1" pivotButton="0" quotePrefix="0" xfId="0">
      <alignment horizontal="left" vertical="center" wrapText="1"/>
    </xf>
    <xf numFmtId="0" fontId="7" fillId="6" borderId="1" applyAlignment="1" pivotButton="0" quotePrefix="0" xfId="0">
      <alignment horizontal="left" vertical="center" wrapText="1"/>
    </xf>
    <xf numFmtId="164" fontId="7" fillId="6" borderId="1" applyAlignment="1" pivotButton="0" quotePrefix="0" xfId="0">
      <alignment horizontal="left" vertical="center" wrapText="1"/>
    </xf>
    <xf numFmtId="164" fontId="7" fillId="7" borderId="1" applyAlignment="1" pivotButton="0" quotePrefix="0" xfId="0">
      <alignment horizontal="left" vertical="center" wrapText="1"/>
    </xf>
    <xf numFmtId="0" fontId="0" fillId="8" borderId="0" pivotButton="0" quotePrefix="0" xfId="0"/>
    <xf numFmtId="0" fontId="0" fillId="4" borderId="0" pivotButton="0" quotePrefix="0" xfId="0"/>
    <xf numFmtId="0" fontId="8" fillId="4" borderId="1" applyAlignment="1" pivotButton="0" quotePrefix="0" xfId="0">
      <alignment horizontal="center" vertical="center" wrapText="1"/>
    </xf>
    <xf numFmtId="164" fontId="8" fillId="7" borderId="1" applyAlignment="1" pivotButton="0" quotePrefix="0" xfId="0">
      <alignment horizontal="left" vertical="center" wrapText="1"/>
    </xf>
    <xf numFmtId="0" fontId="6" fillId="5" borderId="1" applyAlignment="1" pivotButton="0" quotePrefix="0" xfId="0">
      <alignment horizontal="left" vertical="center" wrapText="1"/>
    </xf>
    <xf numFmtId="165" fontId="7" fillId="6" borderId="1" applyAlignment="1" pivotButton="0" quotePrefix="0" xfId="0">
      <alignment horizontal="left" vertical="center" wrapText="1"/>
    </xf>
    <xf numFmtId="0" fontId="8" fillId="4" borderId="1" applyAlignment="1" pivotButton="0" quotePrefix="0" xfId="0">
      <alignment horizontal="left" vertical="center" wrapText="1"/>
    </xf>
    <xf numFmtId="166" fontId="8" fillId="4" borderId="1" applyAlignment="1" pivotButton="0" quotePrefix="0" xfId="0">
      <alignment horizontal="left" vertical="center" wrapText="1"/>
    </xf>
    <xf numFmtId="0" fontId="0" fillId="5" borderId="1" pivotButton="0" quotePrefix="0" xfId="0"/>
    <xf numFmtId="166" fontId="7" fillId="6" borderId="1" applyAlignment="1" pivotButton="0" quotePrefix="0" xfId="0">
      <alignment horizontal="left" vertical="center" wrapText="1"/>
    </xf>
    <xf numFmtId="166" fontId="7" fillId="7" borderId="1" applyAlignment="1" pivotButton="0" quotePrefix="0" xfId="0">
      <alignment horizontal="left" vertical="center" wrapText="1"/>
    </xf>
    <xf numFmtId="0" fontId="0" fillId="8" borderId="1" pivotButton="0" quotePrefix="0" xfId="0"/>
    <xf numFmtId="0" fontId="6" fillId="6" borderId="1" pivotButton="0" quotePrefix="0" xfId="0"/>
    <xf numFmtId="0" fontId="0" fillId="4" borderId="1" pivotButton="0" quotePrefix="0" xfId="0"/>
    <xf numFmtId="164" fontId="8" fillId="4" borderId="1" applyAlignment="1" pivotButton="0" quotePrefix="0" xfId="0">
      <alignment horizontal="left" vertical="center" wrapText="1"/>
    </xf>
    <xf numFmtId="167" fontId="7" fillId="7" borderId="1" applyAlignment="1" pivotButton="0" quotePrefix="0" xfId="0">
      <alignment horizontal="left" vertical="center" wrapText="1"/>
    </xf>
    <xf numFmtId="0" fontId="6" fillId="8" borderId="1" applyAlignment="1" pivotButton="0" quotePrefix="0" xfId="0">
      <alignment horizontal="left" vertical="center" wrapText="1"/>
    </xf>
    <xf numFmtId="168" fontId="7" fillId="7" borderId="1" applyAlignment="1" pivotButton="0" quotePrefix="0" xfId="0">
      <alignment horizontal="left" vertical="center" wrapText="1"/>
    </xf>
    <xf numFmtId="169" fontId="7" fillId="7" borderId="1" applyAlignment="1" pivotButton="0" quotePrefix="0" xfId="0">
      <alignment horizontal="left" vertical="center" wrapText="1"/>
    </xf>
    <xf numFmtId="0" fontId="9" fillId="5" borderId="1" applyAlignment="1" pivotButton="0" quotePrefix="0" xfId="0">
      <alignment horizontal="left" vertical="center" wrapText="1"/>
    </xf>
    <xf numFmtId="170" fontId="8" fillId="4" borderId="1" applyAlignment="1" pivotButton="0" quotePrefix="0" xfId="0">
      <alignment horizontal="left" vertical="center" wrapText="1"/>
    </xf>
    <xf numFmtId="0" fontId="9" fillId="8" borderId="1" applyAlignment="1" pivotButton="0" quotePrefix="0" xfId="0">
      <alignment horizontal="left" vertical="center" wrapText="1"/>
    </xf>
    <xf numFmtId="171" fontId="10" fillId="4" borderId="1" applyAlignment="1" pivotButton="0" quotePrefix="0" xfId="0">
      <alignment horizontal="left" vertical="center" wrapText="1"/>
    </xf>
    <xf numFmtId="0" fontId="11" fillId="4" borderId="1" applyAlignment="1" pivotButton="0" quotePrefix="0" xfId="0">
      <alignment horizontal="left" vertical="center" wrapText="1"/>
    </xf>
    <xf numFmtId="0" fontId="12" fillId="5" borderId="1" applyAlignment="1" pivotButton="0" quotePrefix="0" xfId="0">
      <alignment horizontal="left" vertical="center" wrapText="1"/>
    </xf>
    <xf numFmtId="0" fontId="12" fillId="8" borderId="1" applyAlignment="1" pivotButton="0" quotePrefix="0" xfId="0">
      <alignment horizontal="left" vertical="center" wrapText="1"/>
    </xf>
    <xf numFmtId="166" fontId="5" fillId="7" borderId="1" pivotButton="0" quotePrefix="0" xfId="0"/>
    <xf numFmtId="169" fontId="5" fillId="7" borderId="1" pivotButton="0" quotePrefix="0" xfId="0"/>
    <xf numFmtId="171" fontId="5" fillId="7" borderId="1" pivotButton="0" quotePrefix="0" xfId="0"/>
    <xf numFmtId="0" fontId="6" fillId="5" borderId="1" applyAlignment="1" pivotButton="0" quotePrefix="0" xfId="0">
      <alignment horizontal="center" vertical="center" wrapText="1"/>
    </xf>
    <xf numFmtId="0" fontId="6" fillId="6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6" fillId="8" borderId="1" applyAlignment="1" pivotButton="0" quotePrefix="0" xfId="0">
      <alignment horizontal="center" vertical="center" wrapText="1"/>
    </xf>
    <xf numFmtId="0" fontId="12" fillId="5" borderId="1" applyAlignment="1" pivotButton="0" quotePrefix="0" xfId="0">
      <alignment horizontal="center" vertical="center" wrapText="1"/>
    </xf>
    <xf numFmtId="0" fontId="12" fillId="7" borderId="1" applyAlignment="1" pivotButton="0" quotePrefix="0" xfId="0">
      <alignment horizontal="center" vertical="center" wrapText="1"/>
    </xf>
    <xf numFmtId="0" fontId="13" fillId="2" borderId="1" applyAlignment="1" pivotButton="0" quotePrefix="0" xfId="0">
      <alignment horizontal="center" vertical="center" wrapText="1"/>
    </xf>
    <xf numFmtId="0" fontId="14" fillId="2" borderId="0" applyAlignment="1" pivotButton="0" quotePrefix="0" xfId="0">
      <alignment horizontal="center" vertical="center" wrapText="1"/>
    </xf>
    <xf numFmtId="164" fontId="6" fillId="5" borderId="1" applyAlignment="1" pivotButton="0" quotePrefix="0" xfId="0">
      <alignment horizontal="center" vertical="center" wrapText="1"/>
    </xf>
    <xf numFmtId="1" fontId="6" fillId="5" borderId="1" applyAlignment="1" pivotButton="0" quotePrefix="0" xfId="0">
      <alignment horizontal="center" vertical="center" wrapText="1"/>
    </xf>
    <xf numFmtId="166" fontId="6" fillId="5" borderId="1" applyAlignment="1" pivotButton="0" quotePrefix="0" xfId="0">
      <alignment horizontal="center" vertical="center" wrapText="1"/>
    </xf>
    <xf numFmtId="164" fontId="6" fillId="8" borderId="1" applyAlignment="1" pivotButton="0" quotePrefix="0" xfId="0">
      <alignment horizontal="center" vertical="center" wrapText="1"/>
    </xf>
    <xf numFmtId="1" fontId="6" fillId="8" borderId="1" applyAlignment="1" pivotButton="0" quotePrefix="0" xfId="0">
      <alignment horizontal="center" vertical="center" wrapText="1"/>
    </xf>
    <xf numFmtId="166" fontId="6" fillId="8" borderId="1" applyAlignment="1" pivotButton="0" quotePrefix="0" xfId="0">
      <alignment horizontal="center" vertical="center" wrapText="1"/>
    </xf>
    <xf numFmtId="167" fontId="8" fillId="4" borderId="1" applyAlignment="1" pivotButton="0" quotePrefix="0" xfId="0">
      <alignment horizontal="left" vertical="center" wrapText="1"/>
    </xf>
    <xf numFmtId="172" fontId="8" fillId="4" borderId="1" applyAlignment="1" pivotButton="0" quotePrefix="0" xfId="0">
      <alignment horizontal="left" vertical="center" wrapText="1"/>
    </xf>
    <xf numFmtId="0" fontId="15" fillId="7" borderId="1" applyAlignment="1" pivotButton="0" quotePrefix="0" xfId="0">
      <alignment horizontal="center" vertical="center" wrapText="1"/>
    </xf>
    <xf numFmtId="0" fontId="2" fillId="2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64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28" customWidth="1" min="2" max="2"/>
    <col width="14" customWidth="1" min="3" max="3"/>
    <col width="14" customWidth="1" min="4" max="4"/>
    <col width="14" customWidth="1" min="5" max="5"/>
    <col width="16" customWidth="1" min="6" max="6"/>
    <col width="14" customWidth="1" min="7" max="7"/>
    <col width="14" customWidth="1" min="8" max="8"/>
    <col width="3" customWidth="1" min="9" max="9"/>
  </cols>
  <sheetData>
    <row r="1" ht="36" customHeight="1">
      <c r="A1" s="1" t="inlineStr">
        <is>
          <t>Fabric Deployment Payback Calculator</t>
        </is>
      </c>
    </row>
    <row r="2" ht="18" customHeight="1">
      <c r="A2" s="2" t="inlineStr">
        <is>
          <t>Fabric Fast Track Workbook · Raleigh Day of Data 2026 · jonathan.stewart@soundbi.com</t>
        </is>
      </c>
    </row>
    <row r="3" ht="16" customHeight="1">
      <c r="A3" s="3" t="inlineStr">
        <is>
          <t>Yellow cells = your inputs   |   Green cells = calculated   |   Blue cells = summary output</t>
        </is>
      </c>
    </row>
    <row r="4" ht="8" customHeight="1"/>
    <row r="5" ht="22" customHeight="1">
      <c r="A5" s="4" t="inlineStr">
        <is>
          <t>PART 1 — Current State: Manual Reporting Hours</t>
        </is>
      </c>
    </row>
    <row r="6" ht="20" customHeight="1">
      <c r="A6" s="5" t="inlineStr"/>
      <c r="B6" s="5" t="inlineStr">
        <is>
          <t>Reporting Task</t>
        </is>
      </c>
      <c r="C6" s="5" t="inlineStr">
        <is>
          <t>Who Does It</t>
        </is>
      </c>
      <c r="D6" s="5" t="inlineStr">
        <is>
          <t>Hours/Week</t>
        </is>
      </c>
      <c r="E6" s="5" t="inlineStr">
        <is>
          <t>Staff Count</t>
        </is>
      </c>
      <c r="F6" s="5" t="inlineStr">
        <is>
          <t>Total Hrs/Wk</t>
        </is>
      </c>
      <c r="G6" s="5" t="inlineStr"/>
      <c r="H6" s="5" t="inlineStr"/>
      <c r="I6" s="5" t="inlineStr"/>
    </row>
    <row r="7" ht="20" customHeight="1">
      <c r="A7" s="6" t="n"/>
      <c r="B7" s="7" t="inlineStr">
        <is>
          <t>Task 1</t>
        </is>
      </c>
      <c r="C7" s="8" t="n"/>
      <c r="D7" s="9" t="n"/>
      <c r="E7" s="9" t="n"/>
      <c r="F7" s="10">
        <f>IF(D7="",0,D7*E7)</f>
        <v/>
      </c>
      <c r="G7" s="6" t="n"/>
      <c r="H7" s="6" t="n"/>
      <c r="I7" s="6" t="n"/>
    </row>
    <row r="8" ht="20" customHeight="1">
      <c r="A8" s="11" t="n"/>
      <c r="B8" s="7" t="inlineStr">
        <is>
          <t>Task 2</t>
        </is>
      </c>
      <c r="C8" s="8" t="n"/>
      <c r="D8" s="9" t="n"/>
      <c r="E8" s="9" t="n"/>
      <c r="F8" s="10">
        <f>IF(D8="",0,D8*E8)</f>
        <v/>
      </c>
      <c r="G8" s="11" t="n"/>
      <c r="H8" s="11" t="n"/>
      <c r="I8" s="11" t="n"/>
    </row>
    <row r="9" ht="20" customHeight="1">
      <c r="A9" s="6" t="n"/>
      <c r="B9" s="7" t="inlineStr">
        <is>
          <t>Task 3</t>
        </is>
      </c>
      <c r="C9" s="8" t="n"/>
      <c r="D9" s="9" t="n"/>
      <c r="E9" s="9" t="n"/>
      <c r="F9" s="10">
        <f>IF(D9="",0,D9*E9)</f>
        <v/>
      </c>
      <c r="G9" s="6" t="n"/>
      <c r="H9" s="6" t="n"/>
      <c r="I9" s="6" t="n"/>
    </row>
    <row r="10" ht="20" customHeight="1">
      <c r="A10" s="11" t="n"/>
      <c r="B10" s="7" t="inlineStr">
        <is>
          <t>Task 4</t>
        </is>
      </c>
      <c r="C10" s="8" t="n"/>
      <c r="D10" s="9" t="n"/>
      <c r="E10" s="9" t="n"/>
      <c r="F10" s="10">
        <f>IF(D10="",0,D10*E10)</f>
        <v/>
      </c>
      <c r="G10" s="11" t="n"/>
      <c r="H10" s="11" t="n"/>
      <c r="I10" s="11" t="n"/>
    </row>
    <row r="11" ht="20" customHeight="1">
      <c r="A11" s="6" t="n"/>
      <c r="B11" s="7" t="inlineStr">
        <is>
          <t>Task 5</t>
        </is>
      </c>
      <c r="C11" s="8" t="n"/>
      <c r="D11" s="9" t="n"/>
      <c r="E11" s="9" t="n"/>
      <c r="F11" s="10">
        <f>IF(D11="",0,D11*E11)</f>
        <v/>
      </c>
      <c r="G11" s="6" t="n"/>
      <c r="H11" s="6" t="n"/>
      <c r="I11" s="6" t="n"/>
    </row>
    <row r="12" ht="20" customHeight="1">
      <c r="A12" s="11" t="n"/>
      <c r="B12" s="7" t="inlineStr">
        <is>
          <t>Task 6</t>
        </is>
      </c>
      <c r="C12" s="8" t="n"/>
      <c r="D12" s="9" t="n"/>
      <c r="E12" s="9" t="n"/>
      <c r="F12" s="10">
        <f>IF(D12="",0,D12*E12)</f>
        <v/>
      </c>
      <c r="G12" s="11" t="n"/>
      <c r="H12" s="11" t="n"/>
      <c r="I12" s="11" t="n"/>
    </row>
    <row r="13" ht="22" customHeight="1">
      <c r="A13" s="12" t="n"/>
      <c r="B13" s="13" t="inlineStr">
        <is>
          <t>TOTAL HOURS / WEEK</t>
        </is>
      </c>
      <c r="F13" s="14">
        <f>SUM(F7:F12)</f>
        <v/>
      </c>
      <c r="G13" s="12" t="n"/>
      <c r="H13" s="12" t="n"/>
      <c r="I13" s="12" t="n"/>
    </row>
    <row r="14" ht="20" customHeight="1">
      <c r="B14" s="15" t="inlineStr">
        <is>
          <t>Average fully-loaded hourly cost (use burdened rate: salary × 1.4 ÷ 2080)</t>
        </is>
      </c>
      <c r="F14" s="16" t="n"/>
    </row>
    <row r="15" ht="20" customHeight="1">
      <c r="B15" s="17" t="inlineStr">
        <is>
          <t>Current annual reporting cost (hrs/wk × 52 × rate)</t>
        </is>
      </c>
      <c r="F15" s="18">
        <f>F13*52*F14</f>
        <v/>
      </c>
    </row>
    <row r="17" ht="22" customHeight="1">
      <c r="A17" s="4" t="inlineStr">
        <is>
          <t>PART 2 — Platform Investment</t>
        </is>
      </c>
    </row>
    <row r="18" ht="20" customHeight="1">
      <c r="A18" s="5" t="inlineStr"/>
      <c r="B18" s="5" t="inlineStr">
        <is>
          <t>Item</t>
        </is>
      </c>
      <c r="C18" s="5" t="inlineStr">
        <is>
          <t>One-Time Cost</t>
        </is>
      </c>
      <c r="D18" s="5" t="inlineStr">
        <is>
          <t>Annual Cost</t>
        </is>
      </c>
      <c r="E18" s="5" t="inlineStr">
        <is>
          <t>Year 1 Total</t>
        </is>
      </c>
      <c r="F18" s="5" t="inlineStr"/>
      <c r="G18" s="5" t="inlineStr"/>
      <c r="H18" s="5" t="inlineStr"/>
      <c r="I18" s="5" t="inlineStr"/>
    </row>
    <row r="19">
      <c r="A19" s="6" t="n"/>
      <c r="B19" s="15" t="inlineStr">
        <is>
          <t>Fabric capacity (F-SKU, annual)</t>
        </is>
      </c>
      <c r="C19" s="19" t="n"/>
      <c r="D19" s="20" t="n"/>
      <c r="E19" s="21">
        <f>IF(C19="",0,C19)+IF(D19="",0,D19)</f>
        <v/>
      </c>
      <c r="F19" s="6" t="n"/>
      <c r="G19" s="6" t="n"/>
      <c r="H19" s="6" t="n"/>
      <c r="I19" s="6" t="n"/>
    </row>
    <row r="20">
      <c r="A20" s="11" t="n"/>
      <c r="B20" s="15" t="inlineStr">
        <is>
          <t>Implementation / consultant fees</t>
        </is>
      </c>
      <c r="C20" s="20" t="n"/>
      <c r="D20" s="22" t="n"/>
      <c r="E20" s="21">
        <f>IF(C20="",0,C20)+IF(D20="",0,D20)</f>
        <v/>
      </c>
      <c r="F20" s="11" t="n"/>
      <c r="G20" s="11" t="n"/>
      <c r="H20" s="11" t="n"/>
      <c r="I20" s="11" t="n"/>
    </row>
    <row r="21">
      <c r="A21" s="6" t="n"/>
      <c r="B21" s="15" t="inlineStr">
        <is>
          <t>Internal staff time (implementation)</t>
        </is>
      </c>
      <c r="C21" s="20" t="n"/>
      <c r="D21" s="19" t="n"/>
      <c r="E21" s="21">
        <f>IF(C21="",0,C21)+IF(D21="",0,D21)</f>
        <v/>
      </c>
      <c r="F21" s="6" t="n"/>
      <c r="G21" s="6" t="n"/>
      <c r="H21" s="6" t="n"/>
      <c r="I21" s="6" t="n"/>
    </row>
    <row r="22">
      <c r="A22" s="11" t="n"/>
      <c r="B22" s="15" t="inlineStr">
        <is>
          <t>Training</t>
        </is>
      </c>
      <c r="C22" s="20" t="n"/>
      <c r="D22" s="22" t="n"/>
      <c r="E22" s="21">
        <f>IF(C22="",0,C22)+IF(D22="",0,D22)</f>
        <v/>
      </c>
      <c r="F22" s="11" t="n"/>
      <c r="G22" s="11" t="n"/>
      <c r="H22" s="11" t="n"/>
      <c r="I22" s="11" t="n"/>
    </row>
    <row r="23">
      <c r="A23" s="6" t="n"/>
      <c r="B23" s="15" t="inlineStr">
        <is>
          <t>Ongoing maintenance (estimate)</t>
        </is>
      </c>
      <c r="C23" s="19" t="n"/>
      <c r="D23" s="20" t="n"/>
      <c r="E23" s="21">
        <f>IF(C23="",0,C23)+IF(D23="",0,D23)</f>
        <v/>
      </c>
      <c r="F23" s="6" t="n"/>
      <c r="G23" s="6" t="n"/>
      <c r="H23" s="6" t="n"/>
      <c r="I23" s="6" t="n"/>
    </row>
    <row r="24" ht="22" customHeight="1">
      <c r="A24" s="12" t="n"/>
      <c r="B24" s="13" t="inlineStr">
        <is>
          <t>TOTAL YEAR 1 INVESTMENT</t>
        </is>
      </c>
      <c r="E24" s="18">
        <f>SUM(E19:E23)</f>
        <v/>
      </c>
      <c r="F24" s="12" t="n"/>
      <c r="G24" s="12" t="n"/>
      <c r="H24" s="12" t="n"/>
      <c r="I24" s="12" t="n"/>
    </row>
    <row r="26" ht="22" customHeight="1">
      <c r="A26" s="4" t="inlineStr">
        <is>
          <t>PART 3 — After Platform: Projected Hours</t>
        </is>
      </c>
    </row>
    <row r="27" ht="20" customHeight="1">
      <c r="A27" s="5" t="inlineStr"/>
      <c r="B27" s="5" t="inlineStr">
        <is>
          <t>Reporting Task</t>
        </is>
      </c>
      <c r="C27" s="5" t="inlineStr">
        <is>
          <t>Hours/Week (After)</t>
        </is>
      </c>
      <c r="D27" s="5" t="inlineStr">
        <is>
          <t>Notes</t>
        </is>
      </c>
      <c r="E27" s="5" t="inlineStr"/>
      <c r="F27" s="5" t="inlineStr"/>
      <c r="G27" s="5" t="inlineStr"/>
      <c r="H27" s="5" t="inlineStr"/>
      <c r="I27" s="5" t="inlineStr"/>
    </row>
    <row r="28" ht="20" customHeight="1">
      <c r="A28" s="6" t="n"/>
      <c r="B28" s="23" t="n"/>
      <c r="C28" s="9" t="n"/>
      <c r="D28" s="23" t="n"/>
    </row>
    <row r="29" ht="20" customHeight="1">
      <c r="A29" s="11" t="n"/>
      <c r="B29" s="23" t="n"/>
      <c r="C29" s="9" t="n"/>
      <c r="D29" s="23" t="n"/>
    </row>
    <row r="30" ht="20" customHeight="1">
      <c r="A30" s="6" t="n"/>
      <c r="B30" s="23" t="n"/>
      <c r="C30" s="9" t="n"/>
      <c r="D30" s="23" t="n"/>
    </row>
    <row r="31" ht="20" customHeight="1">
      <c r="A31" s="11" t="n"/>
      <c r="B31" s="23" t="n"/>
      <c r="C31" s="9" t="n"/>
      <c r="D31" s="23" t="n"/>
    </row>
    <row r="32" ht="20" customHeight="1">
      <c r="A32" s="6" t="n"/>
      <c r="B32" s="23" t="n"/>
      <c r="C32" s="9" t="n"/>
      <c r="D32" s="23" t="n"/>
    </row>
    <row r="33" ht="20" customHeight="1">
      <c r="A33" s="11" t="n"/>
      <c r="B33" s="23" t="n"/>
      <c r="C33" s="9" t="n"/>
      <c r="D33" s="23" t="n"/>
    </row>
    <row r="34" ht="22" customHeight="1">
      <c r="A34" s="24" t="n"/>
      <c r="B34" s="13" t="inlineStr">
        <is>
          <t>TOTAL HOURS / WEEK (AFTER)</t>
        </is>
      </c>
      <c r="C34" s="25">
        <f>SUM(C28:C33)</f>
        <v/>
      </c>
      <c r="D34" s="24" t="n"/>
      <c r="E34" s="24" t="n"/>
      <c r="F34" s="24" t="n"/>
      <c r="G34" s="24" t="n"/>
      <c r="H34" s="24" t="n"/>
      <c r="I34" s="24" t="n"/>
    </row>
    <row r="36" ht="22" customHeight="1">
      <c r="A36" s="4" t="inlineStr">
        <is>
          <t>PART 4 — Payback Calculation</t>
        </is>
      </c>
    </row>
    <row r="37" ht="18" customHeight="1">
      <c r="A37" s="6" t="n"/>
      <c r="B37" s="15" t="inlineStr">
        <is>
          <t>Hours saved per week</t>
        </is>
      </c>
      <c r="F37" s="26">
        <f>F13-C34</f>
        <v/>
      </c>
      <c r="G37" s="6" t="n"/>
      <c r="H37" s="6" t="n"/>
      <c r="I37" s="6" t="n"/>
    </row>
    <row r="38" ht="18" customHeight="1">
      <c r="A38" s="11" t="n"/>
      <c r="B38" s="27" t="inlineStr">
        <is>
          <t>Dollar value saved per week</t>
        </is>
      </c>
      <c r="F38" s="28">
        <f>(F13-C34)*F14</f>
        <v/>
      </c>
      <c r="G38" s="11" t="n"/>
      <c r="H38" s="11" t="n"/>
      <c r="I38" s="11" t="n"/>
    </row>
    <row r="39" ht="18" customHeight="1">
      <c r="A39" s="6" t="n"/>
      <c r="B39" s="15" t="inlineStr">
        <is>
          <t>Dollar value saved per month (× 4.33)</t>
        </is>
      </c>
      <c r="F39" s="29">
        <f>(F13-C34)*F14*4.33</f>
        <v/>
      </c>
      <c r="G39" s="6" t="n"/>
      <c r="H39" s="6" t="n"/>
      <c r="I39" s="6" t="n"/>
    </row>
    <row r="40" ht="18" customHeight="1">
      <c r="A40" s="11" t="n"/>
      <c r="B40" s="27" t="inlineStr">
        <is>
          <t>Year 1 platform investment</t>
        </is>
      </c>
      <c r="F40" s="21">
        <f>E24</f>
        <v/>
      </c>
      <c r="G40" s="11" t="n"/>
      <c r="H40" s="11" t="n"/>
      <c r="I40" s="11" t="n"/>
    </row>
    <row r="41" ht="22" customHeight="1">
      <c r="A41" s="6" t="n"/>
      <c r="B41" s="30" t="inlineStr">
        <is>
          <t>Payback (months)</t>
        </is>
      </c>
      <c r="F41" s="31">
        <f>IF((F13-C34)*F14*4.33=0,"Enter hours above",ROUND(E24/((F13-C34)*F14*4.33),1))</f>
        <v/>
      </c>
      <c r="G41" s="6" t="n"/>
      <c r="H41" s="6" t="n"/>
      <c r="I41" s="6" t="n"/>
    </row>
    <row r="42" ht="22" customHeight="1">
      <c r="A42" s="11" t="n"/>
      <c r="B42" s="32" t="inlineStr">
        <is>
          <t>Payback (weeks)</t>
        </is>
      </c>
      <c r="F42" s="33">
        <f>IF((F13-C34)*F14*4.33=0,"Enter hours above",ROUND(E24/((F13-C34)*F14*4.33)*4.33,0))</f>
        <v/>
      </c>
      <c r="G42" s="11" t="n"/>
      <c r="H42" s="11" t="n"/>
      <c r="I42" s="11" t="n"/>
    </row>
    <row r="44" ht="22" customHeight="1">
      <c r="A44" s="4" t="inlineStr">
        <is>
          <t>PART 5 — Business Case Summary (for your CFO / Executive Sponsor)</t>
        </is>
      </c>
    </row>
    <row r="45" ht="32" customHeight="1">
      <c r="A45" s="34" t="inlineStr">
        <is>
          <t>We are deploying Microsoft Fabric to eliminate [describe primary use case — fill below].  Fill in the sentence below and use it to brief your sponsor.</t>
        </is>
      </c>
    </row>
    <row r="46" ht="22" customHeight="1">
      <c r="A46" s="6" t="n"/>
      <c r="B46" s="35" t="inlineStr">
        <is>
          <t>Primary use case (one sentence)</t>
        </is>
      </c>
      <c r="E46" s="23" t="n"/>
    </row>
    <row r="47" ht="22" customHeight="1">
      <c r="A47" s="11" t="n"/>
      <c r="B47" s="36" t="inlineStr">
        <is>
          <t>Current cost (annual reporting labor)</t>
        </is>
      </c>
      <c r="E47" s="37">
        <f>F15</f>
        <v/>
      </c>
    </row>
    <row r="48" ht="22" customHeight="1">
      <c r="A48" s="6" t="n"/>
      <c r="B48" s="35" t="inlineStr">
        <is>
          <t>Platform investment (Year 1)</t>
        </is>
      </c>
      <c r="E48" s="37">
        <f>E24</f>
        <v/>
      </c>
    </row>
    <row r="49" ht="22" customHeight="1">
      <c r="A49" s="11" t="n"/>
      <c r="B49" s="36" t="inlineStr">
        <is>
          <t>Projected monthly savings after go-live</t>
        </is>
      </c>
      <c r="E49" s="38">
        <f>IF(F14="","Enter rate above",(F13-C34)*F14*4.33)</f>
        <v/>
      </c>
    </row>
    <row r="50" ht="22" customHeight="1">
      <c r="A50" s="6" t="n"/>
      <c r="B50" s="35" t="inlineStr">
        <is>
          <t>Payback (weeks from go-live)</t>
        </is>
      </c>
      <c r="E50" s="39">
        <f>IF(F14="","Enter rate above",ROUND(E24/((F13-C34)*F14*4.33)*4.33,0))</f>
        <v/>
      </c>
    </row>
    <row r="51" ht="22" customHeight="1">
      <c r="A51" s="11" t="n"/>
      <c r="B51" s="36" t="inlineStr">
        <is>
          <t>Day 90 measurable success definition</t>
        </is>
      </c>
      <c r="E51" s="23" t="n"/>
    </row>
    <row r="53" ht="22" customHeight="1">
      <c r="A53" s="4" t="inlineStr">
        <is>
          <t>PART 6 — Track It (fill in post go-live)</t>
        </is>
      </c>
    </row>
    <row r="54" ht="20" customHeight="1">
      <c r="A54" s="5" t="inlineStr"/>
      <c r="B54" s="5" t="inlineStr">
        <is>
          <t>Week Post Go-Live</t>
        </is>
      </c>
      <c r="C54" s="5" t="inlineStr">
        <is>
          <t>Hours Saved (Actual)</t>
        </is>
      </c>
      <c r="D54" s="5" t="inlineStr">
        <is>
          <t>Cumulative Hours</t>
        </is>
      </c>
      <c r="E54" s="5" t="inlineStr">
        <is>
          <t>Cumulative $ Savings</t>
        </is>
      </c>
      <c r="F54" s="5" t="inlineStr">
        <is>
          <t>Payback Status</t>
        </is>
      </c>
      <c r="G54" s="5" t="inlineStr"/>
      <c r="H54" s="5" t="inlineStr"/>
      <c r="I54" s="5" t="inlineStr"/>
    </row>
    <row r="55">
      <c r="A55" s="6" t="n"/>
      <c r="B55" s="40" t="inlineStr">
        <is>
          <t>Week 1</t>
        </is>
      </c>
      <c r="C55" s="9" t="n"/>
      <c r="D55" s="10">
        <f>IF(C55="",0,C55)</f>
        <v/>
      </c>
      <c r="E55" s="21">
        <f>D55*F14</f>
        <v/>
      </c>
      <c r="F55" s="41" t="inlineStr"/>
      <c r="G55" s="42" t="n"/>
      <c r="H55" s="42" t="n"/>
      <c r="I55" s="43" t="n"/>
    </row>
    <row r="56">
      <c r="A56" s="11" t="n"/>
      <c r="B56" s="44" t="inlineStr">
        <is>
          <t>Week 2</t>
        </is>
      </c>
      <c r="C56" s="9" t="n"/>
      <c r="D56" s="10">
        <f>D55+IF(C56="",0,C56)</f>
        <v/>
      </c>
      <c r="E56" s="21">
        <f>D56*F14</f>
        <v/>
      </c>
      <c r="F56" s="41" t="inlineStr"/>
      <c r="G56" s="42" t="n"/>
      <c r="H56" s="42" t="n"/>
      <c r="I56" s="43" t="n"/>
    </row>
    <row r="57">
      <c r="A57" s="6" t="n"/>
      <c r="B57" s="40" t="inlineStr">
        <is>
          <t>Week 4</t>
        </is>
      </c>
      <c r="C57" s="9" t="n"/>
      <c r="D57" s="10">
        <f>D56+IF(C57="",0,C57)</f>
        <v/>
      </c>
      <c r="E57" s="21">
        <f>D57*F14</f>
        <v/>
      </c>
      <c r="F57" s="41" t="inlineStr"/>
      <c r="G57" s="42" t="n"/>
      <c r="H57" s="42" t="n"/>
      <c r="I57" s="43" t="n"/>
    </row>
    <row r="58">
      <c r="A58" s="11" t="n"/>
      <c r="B58" s="44" t="inlineStr">
        <is>
          <t>Week 6</t>
        </is>
      </c>
      <c r="C58" s="9" t="n"/>
      <c r="D58" s="10">
        <f>D57+IF(C58="",0,C58)</f>
        <v/>
      </c>
      <c r="E58" s="21">
        <f>D58*F14</f>
        <v/>
      </c>
      <c r="F58" s="41" t="inlineStr"/>
      <c r="G58" s="42" t="n"/>
      <c r="H58" s="42" t="n"/>
      <c r="I58" s="43" t="n"/>
    </row>
    <row r="59">
      <c r="A59" s="6" t="n"/>
      <c r="B59" s="40" t="inlineStr">
        <is>
          <t>Week 8</t>
        </is>
      </c>
      <c r="C59" s="9" t="n"/>
      <c r="D59" s="10">
        <f>D58+IF(C59="",0,C59)</f>
        <v/>
      </c>
      <c r="E59" s="21">
        <f>D59*F14</f>
        <v/>
      </c>
      <c r="F59" s="41" t="inlineStr"/>
      <c r="G59" s="42" t="n"/>
      <c r="H59" s="42" t="n"/>
      <c r="I59" s="43" t="n"/>
    </row>
    <row r="60">
      <c r="A60" s="11" t="n"/>
      <c r="B60" s="44" t="inlineStr">
        <is>
          <t>Week 10</t>
        </is>
      </c>
      <c r="C60" s="9" t="n"/>
      <c r="D60" s="10">
        <f>D59+IF(C60="",0,C60)</f>
        <v/>
      </c>
      <c r="E60" s="21">
        <f>D60*F14</f>
        <v/>
      </c>
      <c r="F60" s="41" t="inlineStr"/>
      <c r="G60" s="42" t="n"/>
      <c r="H60" s="42" t="n"/>
      <c r="I60" s="43" t="n"/>
    </row>
    <row r="61">
      <c r="A61" s="6" t="n"/>
      <c r="B61" s="45" t="inlineStr">
        <is>
          <t>Week 11</t>
        </is>
      </c>
      <c r="C61" s="9" t="n"/>
      <c r="D61" s="10">
        <f>D60+IF(C61="",0,C61)</f>
        <v/>
      </c>
      <c r="E61" s="21">
        <f>D61*F14</f>
        <v/>
      </c>
      <c r="F61" s="46" t="inlineStr">
        <is>
          <t>✅ Target payback week</t>
        </is>
      </c>
      <c r="G61" s="42" t="n"/>
      <c r="H61" s="42" t="n"/>
      <c r="I61" s="43" t="n"/>
    </row>
    <row r="62">
      <c r="A62" s="11" t="n"/>
      <c r="B62" s="44" t="inlineStr">
        <is>
          <t>Week 13</t>
        </is>
      </c>
      <c r="C62" s="9" t="n"/>
      <c r="D62" s="10">
        <f>D61+IF(C62="",0,C62)</f>
        <v/>
      </c>
      <c r="E62" s="21">
        <f>D62*F14</f>
        <v/>
      </c>
      <c r="F62" s="41" t="inlineStr"/>
      <c r="G62" s="42" t="n"/>
      <c r="H62" s="42" t="n"/>
      <c r="I62" s="43" t="n"/>
    </row>
    <row r="64" ht="16" customHeight="1">
      <c r="A64" s="47" t="inlineStr">
        <is>
          <t>Fabric Fast Track Workbook · Raleigh Day of Data 2026 · jonathan.stewart@soundbi.com · LinkedIn: /in/sqllocks</t>
        </is>
      </c>
    </row>
  </sheetData>
  <mergeCells count="48">
    <mergeCell ref="B40:E40"/>
    <mergeCell ref="E50:I50"/>
    <mergeCell ref="F56:I56"/>
    <mergeCell ref="D32:I32"/>
    <mergeCell ref="F61:I61"/>
    <mergeCell ref="F58:I58"/>
    <mergeCell ref="B15:E15"/>
    <mergeCell ref="A3:I3"/>
    <mergeCell ref="A26:I26"/>
    <mergeCell ref="E48:I48"/>
    <mergeCell ref="F60:I60"/>
    <mergeCell ref="B41:E41"/>
    <mergeCell ref="A2:I2"/>
    <mergeCell ref="F57:I57"/>
    <mergeCell ref="E51:I51"/>
    <mergeCell ref="D28:I28"/>
    <mergeCell ref="A5:I5"/>
    <mergeCell ref="B49:D49"/>
    <mergeCell ref="A17:I17"/>
    <mergeCell ref="A53:I53"/>
    <mergeCell ref="D30:I30"/>
    <mergeCell ref="B24:D24"/>
    <mergeCell ref="B51:D51"/>
    <mergeCell ref="D33:I33"/>
    <mergeCell ref="D29:I29"/>
    <mergeCell ref="E46:I46"/>
    <mergeCell ref="A44:I44"/>
    <mergeCell ref="B50:D50"/>
    <mergeCell ref="F55:I55"/>
    <mergeCell ref="B39:E39"/>
    <mergeCell ref="E49:I49"/>
    <mergeCell ref="F59:I59"/>
    <mergeCell ref="B42:E42"/>
    <mergeCell ref="B47:D47"/>
    <mergeCell ref="B14:E14"/>
    <mergeCell ref="A64:I64"/>
    <mergeCell ref="B46:D46"/>
    <mergeCell ref="B13:E13"/>
    <mergeCell ref="A36:I36"/>
    <mergeCell ref="B38:E38"/>
    <mergeCell ref="D31:I31"/>
    <mergeCell ref="A1:I1"/>
    <mergeCell ref="A45:I45"/>
    <mergeCell ref="F62:I62"/>
    <mergeCell ref="B34"/>
    <mergeCell ref="B37:E37"/>
    <mergeCell ref="E47:I47"/>
    <mergeCell ref="B48:D48"/>
  </mergeCells>
  <pageMargins left="0.75" right="0.75" top="1" bottom="1" header="0.5" footer="0.5"/>
  <pageSetup orientation="landscape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G14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18" customWidth="1" min="3" max="3"/>
    <col width="18" customWidth="1" min="4" max="4"/>
    <col width="18" customWidth="1" min="5" max="5"/>
    <col width="18" customWidth="1" min="6" max="6"/>
    <col width="3" customWidth="1" min="7" max="7"/>
  </cols>
  <sheetData>
    <row r="1" ht="30" customHeight="1">
      <c r="A1" s="48" t="inlineStr">
        <is>
          <t>Reference: Composite Org Example (from the session)</t>
        </is>
      </c>
    </row>
    <row r="2" ht="18" customHeight="1">
      <c r="A2" s="2" t="inlineStr">
        <is>
          <t>Distribution company · 14 data sources · 2-person data team · no prior Fabric experience</t>
        </is>
      </c>
    </row>
    <row r="4" ht="20" customHeight="1">
      <c r="A4" s="5" t="inlineStr"/>
      <c r="B4" s="5" t="inlineStr">
        <is>
          <t>Reporting Task</t>
        </is>
      </c>
      <c r="C4" s="5" t="inlineStr">
        <is>
          <t>Hours/Wk Before</t>
        </is>
      </c>
      <c r="D4" s="5" t="inlineStr">
        <is>
          <t>Hours/Wk After</t>
        </is>
      </c>
      <c r="E4" s="5" t="inlineStr">
        <is>
          <t>Staff Before</t>
        </is>
      </c>
      <c r="F4" s="5" t="inlineStr">
        <is>
          <t>Weekly Savings ($)</t>
        </is>
      </c>
      <c r="G4" s="5" t="inlineStr"/>
    </row>
    <row r="5">
      <c r="A5" s="6" t="n"/>
      <c r="B5" s="15" t="inlineStr">
        <is>
          <t>Finance GL variance report</t>
        </is>
      </c>
      <c r="C5" s="49" t="n">
        <v>12</v>
      </c>
      <c r="D5" s="49" t="n">
        <v>0.6666666666666666</v>
      </c>
      <c r="E5" s="50" t="n">
        <v>2</v>
      </c>
      <c r="F5" s="51" t="n">
        <v>1076.666666666667</v>
      </c>
      <c r="G5" s="6" t="n"/>
    </row>
    <row r="6">
      <c r="A6" s="11" t="n"/>
      <c r="B6" s="27" t="inlineStr">
        <is>
          <t>IT ad-hoc finance requests</t>
        </is>
      </c>
      <c r="C6" s="52" t="n">
        <v>4</v>
      </c>
      <c r="D6" s="52" t="n">
        <v>0</v>
      </c>
      <c r="E6" s="53" t="n">
        <v>1</v>
      </c>
      <c r="F6" s="54" t="n">
        <v>380</v>
      </c>
      <c r="G6" s="11" t="n"/>
    </row>
    <row r="7">
      <c r="A7" s="6" t="n"/>
      <c r="B7" s="15" t="inlineStr">
        <is>
          <t>Operations KPI review</t>
        </is>
      </c>
      <c r="C7" s="49" t="n">
        <v>9</v>
      </c>
      <c r="D7" s="49" t="n">
        <v>1.5</v>
      </c>
      <c r="E7" s="50" t="n">
        <v>3</v>
      </c>
      <c r="F7" s="51" t="n">
        <v>712.5</v>
      </c>
      <c r="G7" s="6" t="n"/>
    </row>
    <row r="8" ht="22" customHeight="1">
      <c r="A8" s="12" t="n"/>
      <c r="B8" s="13" t="inlineStr">
        <is>
          <t>TOTAL</t>
        </is>
      </c>
      <c r="C8" s="55">
        <f>SUM(C5:C7)</f>
        <v/>
      </c>
      <c r="D8" s="55">
        <f>SUM(D5:D7)</f>
        <v/>
      </c>
      <c r="E8" s="17">
        <f>SUM(E5:E7)</f>
        <v/>
      </c>
      <c r="F8" s="56">
        <f>SUM(F5:F7)</f>
        <v/>
      </c>
      <c r="G8" s="12" t="n"/>
    </row>
    <row r="10" ht="28" customHeight="1">
      <c r="B10" s="30" t="inlineStr">
        <is>
          <t>Platform investment (Year 1)</t>
        </is>
      </c>
      <c r="E10" s="57" t="inlineStr">
        <is>
          <t>$180,000</t>
        </is>
      </c>
    </row>
    <row r="11" ht="28" customHeight="1">
      <c r="B11" s="30" t="inlineStr">
        <is>
          <t>Monthly savings</t>
        </is>
      </c>
      <c r="E11" s="57" t="inlineStr">
        <is>
          <t>~$9,392</t>
        </is>
      </c>
    </row>
    <row r="12" ht="28" customHeight="1">
      <c r="B12" s="30" t="inlineStr">
        <is>
          <t>Payback</t>
        </is>
      </c>
      <c r="E12" s="57" t="inlineStr">
        <is>
          <t>Week 11</t>
        </is>
      </c>
    </row>
    <row r="14" ht="18" customHeight="1">
      <c r="A14" s="58" t="inlineStr">
        <is>
          <t>These are the numbers from the session. Use the Calculator sheet to enter YOUR org's data.</t>
        </is>
      </c>
    </row>
  </sheetData>
  <mergeCells count="10">
    <mergeCell ref="B10:D10"/>
    <mergeCell ref="B8"/>
    <mergeCell ref="B11:D11"/>
    <mergeCell ref="E12:F12"/>
    <mergeCell ref="A14:G14"/>
    <mergeCell ref="A1:G1"/>
    <mergeCell ref="E10:F10"/>
    <mergeCell ref="E11:F11"/>
    <mergeCell ref="A2:G2"/>
    <mergeCell ref="B12:D12"/>
  </mergeCells>
  <pageMargins left="0.75" right="0.75" top="1" bottom="1" header="0.5" footer="0.5"/>
  <pageSetup orientation="landscape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2026-05-22T18:15:59Z</dcterms:created>
  <dcterms:modified xsi:type="dcterms:W3CDTF">2026-05-22T18:15:59Z</dcterms:modified>
</cp:coreProperties>
</file>